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7" i="1"/>
  <c r="G24"/>
  <c r="G23"/>
  <c r="G20"/>
  <c r="G9"/>
  <c r="G17"/>
  <c r="G11"/>
  <c r="G40"/>
  <c r="G36"/>
  <c r="F40"/>
  <c r="G30" l="1"/>
  <c r="G42" s="1"/>
  <c r="F42"/>
  <c r="F30"/>
  <c r="E30"/>
</calcChain>
</file>

<file path=xl/sharedStrings.xml><?xml version="1.0" encoding="utf-8"?>
<sst xmlns="http://schemas.openxmlformats.org/spreadsheetml/2006/main" count="75" uniqueCount="55">
  <si>
    <t>2015/16</t>
  </si>
  <si>
    <t>2016/17</t>
  </si>
  <si>
    <t>2017/18</t>
  </si>
  <si>
    <t>2018/19</t>
  </si>
  <si>
    <t>Actual</t>
  </si>
  <si>
    <t>Agreed budget</t>
  </si>
  <si>
    <t>Latest estimate</t>
  </si>
  <si>
    <t>Opening Bank Balance</t>
  </si>
  <si>
    <t>Payments Out:</t>
  </si>
  <si>
    <t>General Admin / VH hire Cllr Training Courses</t>
  </si>
  <si>
    <t>Staff Wages/Courses</t>
  </si>
  <si>
    <t>Subscriptions</t>
  </si>
  <si>
    <t>S137 Payments</t>
  </si>
  <si>
    <t>S133 Payments</t>
  </si>
  <si>
    <t>(donation to VH)</t>
  </si>
  <si>
    <t>S 214 Payments</t>
  </si>
  <si>
    <t>(donation to PCC)</t>
  </si>
  <si>
    <t>Grass cutting &amp; maintenance</t>
  </si>
  <si>
    <t>cricket outfield</t>
  </si>
  <si>
    <t>play &amp; pond areas</t>
  </si>
  <si>
    <t>Insurance</t>
  </si>
  <si>
    <t>Provision of Facilities</t>
  </si>
  <si>
    <t xml:space="preserve">S142 Payments </t>
  </si>
  <si>
    <t>Audit Fees</t>
  </si>
  <si>
    <t>VAT &amp; PAYE</t>
  </si>
  <si>
    <t>Chairman's Allowance</t>
  </si>
  <si>
    <t>Traffic Survey (S30)</t>
  </si>
  <si>
    <t>Total Annual Expenditure</t>
  </si>
  <si>
    <t>Payments In:</t>
  </si>
  <si>
    <t>VAT Reclaim</t>
  </si>
  <si>
    <t>HALC Refund</t>
  </si>
  <si>
    <t>Precept</t>
  </si>
  <si>
    <t>PAYE Repaid</t>
  </si>
  <si>
    <t>EHDC Council Tax Support Grant</t>
  </si>
  <si>
    <t>Banking Chairman’s Allowance balance</t>
  </si>
  <si>
    <t>Total Annual Income</t>
  </si>
  <si>
    <t>Closing Bank Balance</t>
  </si>
  <si>
    <t>East Tisted Parish Council 2017/18 Budget Review &amp; 2018/19 Budget and Precept Proposal/agreement</t>
  </si>
  <si>
    <t>Defibrillator</t>
  </si>
  <si>
    <t>2019/20</t>
  </si>
  <si>
    <t>proposal</t>
  </si>
  <si>
    <t>latest estimate</t>
  </si>
  <si>
    <t>2.5% increase</t>
  </si>
  <si>
    <t>Election expenses</t>
  </si>
  <si>
    <t>Speed control</t>
  </si>
  <si>
    <t>Notes</t>
  </si>
  <si>
    <t>latest forecast</t>
  </si>
  <si>
    <t>no change proposed</t>
  </si>
  <si>
    <t>allowed for 5% increase</t>
  </si>
  <si>
    <t>BUT £1200 if contested</t>
  </si>
  <si>
    <t>reclaim equal to VAT paid</t>
  </si>
  <si>
    <t>discontinued</t>
  </si>
  <si>
    <t>speed control measures + one course</t>
  </si>
  <si>
    <t>6 month contingency required plus £1500 in case need to employ clerk</t>
  </si>
  <si>
    <t>possible speed control measures</t>
  </si>
</sst>
</file>

<file path=xl/styles.xml><?xml version="1.0" encoding="utf-8"?>
<styleSheet xmlns="http://schemas.openxmlformats.org/spreadsheetml/2006/main">
  <numFmts count="2">
    <numFmt numFmtId="8" formatCode="&quot;£&quot;#,##0.00;[Red]\-&quot;£&quot;#,##0.00"/>
    <numFmt numFmtId="164" formatCode="&quot;£&quot;#,##0.00"/>
  </numFmts>
  <fonts count="4"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wrapText="1"/>
    </xf>
    <xf numFmtId="8" fontId="1" fillId="0" borderId="4" xfId="0" applyNumberFormat="1" applyFont="1" applyBorder="1" applyAlignment="1">
      <alignment horizontal="right" wrapText="1"/>
    </xf>
    <xf numFmtId="8" fontId="1" fillId="0" borderId="4" xfId="0" applyNumberFormat="1" applyFont="1" applyBorder="1" applyAlignment="1">
      <alignment horizontal="right"/>
    </xf>
    <xf numFmtId="8" fontId="1" fillId="0" borderId="5" xfId="0" applyNumberFormat="1" applyFont="1" applyBorder="1" applyAlignment="1">
      <alignment horizontal="right"/>
    </xf>
    <xf numFmtId="8" fontId="1" fillId="0" borderId="3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8" fontId="3" fillId="0" borderId="4" xfId="0" applyNumberFormat="1" applyFont="1" applyBorder="1" applyAlignment="1">
      <alignment horizontal="right" wrapText="1"/>
    </xf>
    <xf numFmtId="8" fontId="3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  <xf numFmtId="0" fontId="0" fillId="0" borderId="1" xfId="0" applyBorder="1"/>
    <xf numFmtId="8" fontId="3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8" fontId="1" fillId="0" borderId="7" xfId="0" applyNumberFormat="1" applyFont="1" applyBorder="1" applyAlignment="1">
      <alignment horizontal="right"/>
    </xf>
    <xf numFmtId="8" fontId="1" fillId="0" borderId="3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7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8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8" fontId="1" fillId="0" borderId="7" xfId="0" applyNumberFormat="1" applyFont="1" applyBorder="1" applyAlignment="1">
      <alignment horizontal="right" wrapText="1"/>
    </xf>
    <xf numFmtId="8" fontId="1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tabSelected="1" zoomScaleNormal="100" workbookViewId="0">
      <selection activeCell="H30" sqref="H30"/>
    </sheetView>
  </sheetViews>
  <sheetFormatPr defaultRowHeight="15"/>
  <cols>
    <col min="1" max="1" width="19.42578125" customWidth="1"/>
    <col min="2" max="7" width="9.7109375" bestFit="1" customWidth="1"/>
    <col min="8" max="8" width="34.28515625" customWidth="1"/>
  </cols>
  <sheetData>
    <row r="1" spans="1:8">
      <c r="A1" t="s">
        <v>37</v>
      </c>
    </row>
    <row r="2" spans="1:8" ht="15.75" thickBot="1"/>
    <row r="3" spans="1:8" ht="15.75" thickBot="1">
      <c r="A3" s="1"/>
      <c r="B3" s="2" t="s">
        <v>0</v>
      </c>
      <c r="C3" s="3" t="s">
        <v>1</v>
      </c>
      <c r="D3" s="2" t="s">
        <v>2</v>
      </c>
      <c r="E3" s="3" t="s">
        <v>3</v>
      </c>
      <c r="F3" s="2" t="s">
        <v>3</v>
      </c>
      <c r="G3" s="25" t="s">
        <v>39</v>
      </c>
    </row>
    <row r="4" spans="1:8" ht="27" thickBot="1">
      <c r="A4" s="4"/>
      <c r="B4" s="30" t="s">
        <v>4</v>
      </c>
      <c r="C4" s="7" t="s">
        <v>4</v>
      </c>
      <c r="D4" s="5" t="s">
        <v>4</v>
      </c>
      <c r="E4" s="7" t="s">
        <v>5</v>
      </c>
      <c r="F4" s="26" t="s">
        <v>6</v>
      </c>
      <c r="G4" s="26" t="s">
        <v>40</v>
      </c>
    </row>
    <row r="5" spans="1:8" ht="15.75" thickBot="1">
      <c r="A5" s="8"/>
      <c r="B5" s="6"/>
      <c r="C5" s="7"/>
      <c r="D5" s="5"/>
      <c r="E5" s="6"/>
      <c r="F5" s="6"/>
      <c r="G5" s="6"/>
      <c r="H5" t="s">
        <v>45</v>
      </c>
    </row>
    <row r="6" spans="1:8" ht="27" thickBot="1">
      <c r="A6" s="9" t="s">
        <v>7</v>
      </c>
      <c r="B6" s="10">
        <v>3333.39</v>
      </c>
      <c r="C6" s="10">
        <v>2639.82</v>
      </c>
      <c r="D6" s="10">
        <v>3545.64</v>
      </c>
      <c r="E6" s="11">
        <v>3984.23</v>
      </c>
      <c r="F6" s="11">
        <v>5151.2299999999996</v>
      </c>
      <c r="G6" s="10">
        <v>5225.6099999999997</v>
      </c>
      <c r="H6" t="s">
        <v>46</v>
      </c>
    </row>
    <row r="7" spans="1:8" ht="15.75" thickBot="1">
      <c r="A7" s="8"/>
      <c r="B7" s="7"/>
      <c r="C7" s="7"/>
      <c r="D7" s="7"/>
      <c r="E7" s="7"/>
      <c r="F7" s="7"/>
      <c r="G7" s="7"/>
    </row>
    <row r="8" spans="1:8" ht="15.75" thickBot="1">
      <c r="A8" s="9" t="s">
        <v>8</v>
      </c>
      <c r="B8" s="6"/>
      <c r="C8" s="6"/>
      <c r="D8" s="6"/>
      <c r="E8" s="6"/>
      <c r="F8" s="6"/>
      <c r="G8" s="6"/>
    </row>
    <row r="9" spans="1:8" ht="39.75" thickBot="1">
      <c r="A9" s="9" t="s">
        <v>9</v>
      </c>
      <c r="B9" s="11">
        <v>277.85000000000002</v>
      </c>
      <c r="C9" s="12">
        <v>65</v>
      </c>
      <c r="D9" s="13">
        <v>185</v>
      </c>
      <c r="E9" s="11">
        <v>200</v>
      </c>
      <c r="F9" s="11">
        <v>200</v>
      </c>
      <c r="G9" s="11">
        <f>F9*1.05</f>
        <v>210</v>
      </c>
      <c r="H9" t="s">
        <v>48</v>
      </c>
    </row>
    <row r="10" spans="1:8" ht="15.75" thickBot="1">
      <c r="A10" s="9" t="s">
        <v>10</v>
      </c>
      <c r="B10" s="11">
        <v>1107.81</v>
      </c>
      <c r="C10" s="12">
        <v>289.89999999999998</v>
      </c>
      <c r="D10" s="5"/>
      <c r="E10" s="11">
        <v>350</v>
      </c>
      <c r="F10" s="11">
        <v>0</v>
      </c>
      <c r="G10" s="11">
        <v>0</v>
      </c>
      <c r="H10" t="s">
        <v>46</v>
      </c>
    </row>
    <row r="11" spans="1:8" ht="15.75" thickBot="1">
      <c r="A11" s="9" t="s">
        <v>11</v>
      </c>
      <c r="B11" s="11">
        <v>211</v>
      </c>
      <c r="C11" s="12">
        <v>251</v>
      </c>
      <c r="D11" s="13">
        <v>185</v>
      </c>
      <c r="E11" s="11">
        <v>230</v>
      </c>
      <c r="F11" s="11">
        <v>222</v>
      </c>
      <c r="G11" s="11">
        <f>222*1.05</f>
        <v>233.10000000000002</v>
      </c>
      <c r="H11" t="s">
        <v>48</v>
      </c>
    </row>
    <row r="12" spans="1:8" ht="15.75" thickBot="1">
      <c r="A12" s="9" t="s">
        <v>12</v>
      </c>
      <c r="B12" s="14"/>
      <c r="C12" s="15"/>
      <c r="D12" s="5"/>
      <c r="E12" s="14"/>
      <c r="F12" s="14"/>
      <c r="G12" s="14"/>
    </row>
    <row r="13" spans="1:8">
      <c r="A13" s="16" t="s">
        <v>13</v>
      </c>
      <c r="B13" s="32">
        <v>500</v>
      </c>
      <c r="C13" s="34"/>
      <c r="D13" s="36"/>
      <c r="E13" s="34"/>
      <c r="F13" s="34"/>
      <c r="G13" s="34"/>
    </row>
    <row r="14" spans="1:8" ht="15.75" thickBot="1">
      <c r="A14" s="9" t="s">
        <v>14</v>
      </c>
      <c r="B14" s="33"/>
      <c r="C14" s="35"/>
      <c r="D14" s="37"/>
      <c r="E14" s="35"/>
      <c r="F14" s="35"/>
      <c r="G14" s="35"/>
    </row>
    <row r="15" spans="1:8">
      <c r="A15" s="16" t="s">
        <v>15</v>
      </c>
      <c r="B15" s="32">
        <v>300</v>
      </c>
      <c r="C15" s="32">
        <v>300</v>
      </c>
      <c r="D15" s="42">
        <v>350</v>
      </c>
      <c r="E15" s="32">
        <v>350</v>
      </c>
      <c r="F15" s="32">
        <v>350</v>
      </c>
      <c r="G15" s="32">
        <v>350</v>
      </c>
    </row>
    <row r="16" spans="1:8" ht="15.75" thickBot="1">
      <c r="A16" s="9" t="s">
        <v>16</v>
      </c>
      <c r="B16" s="33"/>
      <c r="C16" s="33"/>
      <c r="D16" s="43"/>
      <c r="E16" s="33"/>
      <c r="F16" s="33"/>
      <c r="G16" s="33"/>
      <c r="H16" t="s">
        <v>47</v>
      </c>
    </row>
    <row r="17" spans="1:8" ht="24.75">
      <c r="A17" s="17" t="s">
        <v>17</v>
      </c>
      <c r="B17" s="32">
        <v>1090</v>
      </c>
      <c r="C17" s="32">
        <v>1295</v>
      </c>
      <c r="D17" s="39">
        <f>575+852.5</f>
        <v>1427.5</v>
      </c>
      <c r="E17" s="32">
        <v>1500</v>
      </c>
      <c r="F17" s="32">
        <v>1500</v>
      </c>
      <c r="G17" s="32">
        <f>F17*1.05</f>
        <v>1575</v>
      </c>
    </row>
    <row r="18" spans="1:8">
      <c r="A18" s="17" t="s">
        <v>18</v>
      </c>
      <c r="B18" s="38"/>
      <c r="C18" s="38"/>
      <c r="D18" s="40"/>
      <c r="E18" s="38"/>
      <c r="F18" s="38"/>
      <c r="G18" s="38"/>
    </row>
    <row r="19" spans="1:8" ht="15.75" thickBot="1">
      <c r="A19" s="18" t="s">
        <v>19</v>
      </c>
      <c r="B19" s="33"/>
      <c r="C19" s="33"/>
      <c r="D19" s="41"/>
      <c r="E19" s="33"/>
      <c r="F19" s="33"/>
      <c r="G19" s="33"/>
      <c r="H19" t="s">
        <v>48</v>
      </c>
    </row>
    <row r="20" spans="1:8" ht="15.75" thickBot="1">
      <c r="A20" s="9" t="s">
        <v>20</v>
      </c>
      <c r="B20" s="11">
        <v>265</v>
      </c>
      <c r="C20" s="12">
        <v>276.49</v>
      </c>
      <c r="D20" s="13">
        <v>288.45999999999998</v>
      </c>
      <c r="E20" s="11">
        <v>300</v>
      </c>
      <c r="F20" s="11">
        <v>237.62</v>
      </c>
      <c r="G20" s="11">
        <f>F20*1.05</f>
        <v>249.501</v>
      </c>
      <c r="H20" t="s">
        <v>48</v>
      </c>
    </row>
    <row r="21" spans="1:8" ht="15.75" thickBot="1">
      <c r="A21" s="9" t="s">
        <v>21</v>
      </c>
      <c r="B21" s="11">
        <v>85</v>
      </c>
      <c r="C21" s="12">
        <v>66.5</v>
      </c>
      <c r="D21" s="13">
        <v>263.75</v>
      </c>
      <c r="E21" s="14"/>
      <c r="F21" s="14"/>
      <c r="G21" s="14"/>
    </row>
    <row r="22" spans="1:8" ht="15.75" thickBot="1">
      <c r="A22" s="9" t="s">
        <v>22</v>
      </c>
      <c r="B22" s="11">
        <v>50</v>
      </c>
      <c r="C22" s="15"/>
      <c r="D22" s="13">
        <v>50</v>
      </c>
      <c r="E22" s="11">
        <v>50</v>
      </c>
      <c r="F22" s="11">
        <v>50</v>
      </c>
      <c r="G22" s="11">
        <v>50</v>
      </c>
      <c r="H22" t="s">
        <v>48</v>
      </c>
    </row>
    <row r="23" spans="1:8" ht="15.75" thickBot="1">
      <c r="A23" s="9" t="s">
        <v>23</v>
      </c>
      <c r="B23" s="11">
        <v>119.7</v>
      </c>
      <c r="C23" s="15"/>
      <c r="D23" s="13">
        <v>95</v>
      </c>
      <c r="E23" s="11">
        <v>100</v>
      </c>
      <c r="F23" s="11">
        <v>100</v>
      </c>
      <c r="G23" s="11">
        <f>F23*1.05</f>
        <v>105</v>
      </c>
      <c r="H23" t="s">
        <v>48</v>
      </c>
    </row>
    <row r="24" spans="1:8" ht="15.75" thickBot="1">
      <c r="A24" s="9" t="s">
        <v>24</v>
      </c>
      <c r="B24" s="11">
        <v>173.73</v>
      </c>
      <c r="C24" s="12">
        <v>34.299999999999997</v>
      </c>
      <c r="D24" s="13">
        <v>67</v>
      </c>
      <c r="E24" s="11">
        <v>30</v>
      </c>
      <c r="F24" s="11">
        <v>0</v>
      </c>
      <c r="G24" s="11">
        <f>2000*0.2+30</f>
        <v>430</v>
      </c>
      <c r="H24" t="s">
        <v>52</v>
      </c>
    </row>
    <row r="25" spans="1:8" ht="15" customHeight="1" thickBot="1">
      <c r="A25" s="9" t="s">
        <v>25</v>
      </c>
      <c r="B25" s="11">
        <v>44.48</v>
      </c>
      <c r="C25" s="12">
        <v>15.99</v>
      </c>
      <c r="D25" s="5"/>
      <c r="E25" s="14"/>
      <c r="F25" s="14"/>
      <c r="G25" s="14"/>
      <c r="H25" t="s">
        <v>51</v>
      </c>
    </row>
    <row r="26" spans="1:8" ht="15.75" thickBot="1">
      <c r="A26" s="9" t="s">
        <v>26</v>
      </c>
      <c r="B26" s="14"/>
      <c r="C26" s="14"/>
      <c r="D26" s="20">
        <v>245</v>
      </c>
      <c r="E26" s="27"/>
      <c r="F26" s="28"/>
      <c r="G26" s="21"/>
    </row>
    <row r="27" spans="1:8" ht="15.75" thickBot="1">
      <c r="A27" s="9" t="s">
        <v>38</v>
      </c>
      <c r="B27" s="14"/>
      <c r="C27" s="14"/>
      <c r="D27" s="20"/>
      <c r="E27" s="21">
        <v>1000</v>
      </c>
      <c r="F27" s="29">
        <v>1575</v>
      </c>
      <c r="G27" s="19"/>
    </row>
    <row r="28" spans="1:8" ht="15.75" thickBot="1">
      <c r="A28" s="9" t="s">
        <v>43</v>
      </c>
      <c r="B28" s="14"/>
      <c r="C28" s="14"/>
      <c r="D28" s="20"/>
      <c r="E28" s="21"/>
      <c r="F28" s="29"/>
      <c r="G28" s="29">
        <v>150</v>
      </c>
      <c r="H28" t="s">
        <v>49</v>
      </c>
    </row>
    <row r="29" spans="1:8" ht="15.75" thickBot="1">
      <c r="A29" s="9" t="s">
        <v>44</v>
      </c>
      <c r="B29" s="14"/>
      <c r="C29" s="14"/>
      <c r="D29" s="20"/>
      <c r="E29" s="21"/>
      <c r="F29" s="29"/>
      <c r="G29" s="29">
        <v>2000</v>
      </c>
      <c r="H29" t="s">
        <v>54</v>
      </c>
    </row>
    <row r="30" spans="1:8" ht="27" thickBot="1">
      <c r="A30" s="9" t="s">
        <v>27</v>
      </c>
      <c r="B30" s="11">
        <v>4254.57</v>
      </c>
      <c r="C30" s="11">
        <v>2594.1799999999998</v>
      </c>
      <c r="D30" s="20">
        <v>3156.71</v>
      </c>
      <c r="E30" s="21">
        <f>SUM(E9:E27)</f>
        <v>4110</v>
      </c>
      <c r="F30" s="21">
        <f>SUM(F9:F27)</f>
        <v>4234.62</v>
      </c>
      <c r="G30" s="21">
        <f>SUM(G9:G29)</f>
        <v>5352.6010000000006</v>
      </c>
    </row>
    <row r="31" spans="1:8" ht="15.75" thickBot="1">
      <c r="A31" s="9"/>
      <c r="B31" s="14"/>
      <c r="C31" s="14"/>
      <c r="D31" s="22"/>
      <c r="E31" s="14"/>
      <c r="F31" s="14"/>
      <c r="G31" s="14"/>
    </row>
    <row r="32" spans="1:8" ht="15.75" thickBot="1">
      <c r="A32" s="9"/>
      <c r="B32" s="23" t="s">
        <v>0</v>
      </c>
      <c r="C32" s="23" t="s">
        <v>1</v>
      </c>
      <c r="D32" s="24" t="s">
        <v>2</v>
      </c>
      <c r="E32" s="23" t="s">
        <v>3</v>
      </c>
      <c r="F32" s="23" t="s">
        <v>3</v>
      </c>
      <c r="G32" s="23" t="s">
        <v>39</v>
      </c>
    </row>
    <row r="33" spans="1:8" ht="27" thickBot="1">
      <c r="A33" s="9" t="s">
        <v>28</v>
      </c>
      <c r="B33" s="14" t="s">
        <v>4</v>
      </c>
      <c r="C33" s="14" t="s">
        <v>4</v>
      </c>
      <c r="D33" s="6" t="s">
        <v>4</v>
      </c>
      <c r="E33" s="6" t="s">
        <v>5</v>
      </c>
      <c r="F33" s="6" t="s">
        <v>41</v>
      </c>
      <c r="G33" s="6" t="s">
        <v>40</v>
      </c>
    </row>
    <row r="34" spans="1:8" ht="15.75" thickBot="1">
      <c r="A34" s="9" t="s">
        <v>29</v>
      </c>
      <c r="B34" s="11">
        <v>31</v>
      </c>
      <c r="C34" s="14"/>
      <c r="D34" s="10">
        <v>20.3</v>
      </c>
      <c r="E34" s="11">
        <v>30</v>
      </c>
      <c r="F34" s="11">
        <v>309</v>
      </c>
      <c r="G34" s="11">
        <v>430</v>
      </c>
      <c r="H34" t="s">
        <v>50</v>
      </c>
    </row>
    <row r="35" spans="1:8" ht="15.75" thickBot="1">
      <c r="A35" s="9" t="s">
        <v>30</v>
      </c>
      <c r="B35" s="14"/>
      <c r="C35" s="14"/>
      <c r="D35" s="6"/>
      <c r="E35" s="14"/>
      <c r="F35" s="14"/>
      <c r="G35" s="14"/>
    </row>
    <row r="36" spans="1:8" ht="15.75" thickBot="1">
      <c r="A36" s="9" t="s">
        <v>31</v>
      </c>
      <c r="B36" s="11">
        <v>3105.25</v>
      </c>
      <c r="C36" s="11">
        <v>3500</v>
      </c>
      <c r="D36" s="10">
        <v>3500</v>
      </c>
      <c r="E36" s="11">
        <v>4000</v>
      </c>
      <c r="F36" s="11">
        <v>4000</v>
      </c>
      <c r="G36" s="11">
        <f>4000*1.025</f>
        <v>4100</v>
      </c>
      <c r="H36" t="s">
        <v>42</v>
      </c>
    </row>
    <row r="37" spans="1:8" ht="15.75" thickBot="1">
      <c r="A37" s="9" t="s">
        <v>32</v>
      </c>
      <c r="B37" s="14"/>
      <c r="C37" s="14"/>
      <c r="D37" s="6"/>
      <c r="E37" s="14"/>
      <c r="F37" s="14"/>
      <c r="G37" s="14"/>
    </row>
    <row r="38" spans="1:8" ht="27" thickBot="1">
      <c r="A38" s="9" t="s">
        <v>33</v>
      </c>
      <c r="B38" s="11">
        <v>394.75</v>
      </c>
      <c r="C38" s="14"/>
      <c r="D38" s="6"/>
      <c r="E38" s="14"/>
      <c r="F38" s="14"/>
      <c r="G38" s="14"/>
    </row>
    <row r="39" spans="1:8" ht="27" thickBot="1">
      <c r="A39" s="9" t="s">
        <v>34</v>
      </c>
      <c r="B39" s="14"/>
      <c r="C39" s="14"/>
      <c r="D39" s="10">
        <v>75</v>
      </c>
      <c r="E39" s="14"/>
      <c r="F39" s="14"/>
      <c r="G39" s="14"/>
    </row>
    <row r="40" spans="1:8" ht="15.75" thickBot="1">
      <c r="A40" s="9" t="s">
        <v>35</v>
      </c>
      <c r="B40" s="11">
        <v>3531</v>
      </c>
      <c r="C40" s="11">
        <v>3500</v>
      </c>
      <c r="D40" s="10">
        <v>3595.3</v>
      </c>
      <c r="E40" s="11">
        <v>4030</v>
      </c>
      <c r="F40" s="11">
        <f>F34+F36</f>
        <v>4309</v>
      </c>
      <c r="G40" s="11">
        <f>G36+G34</f>
        <v>4530</v>
      </c>
    </row>
    <row r="41" spans="1:8" ht="15.75" thickBot="1">
      <c r="A41" s="9"/>
      <c r="B41" s="14"/>
      <c r="C41" s="14"/>
      <c r="D41" s="6"/>
      <c r="E41" s="14"/>
      <c r="F41" s="14"/>
      <c r="G41" s="14"/>
    </row>
    <row r="42" spans="1:8" ht="30.75" thickBot="1">
      <c r="A42" s="9" t="s">
        <v>36</v>
      </c>
      <c r="B42" s="11">
        <v>2639.82</v>
      </c>
      <c r="C42" s="11">
        <v>3545.64</v>
      </c>
      <c r="D42" s="10">
        <v>3984.23</v>
      </c>
      <c r="E42" s="10">
        <v>3984.23</v>
      </c>
      <c r="F42" s="10">
        <f>F6+F40-F30</f>
        <v>5225.6099999999997</v>
      </c>
      <c r="G42" s="10">
        <f>G6+G40-G30</f>
        <v>4403.009</v>
      </c>
      <c r="H42" s="31" t="s">
        <v>53</v>
      </c>
    </row>
  </sheetData>
  <mergeCells count="18">
    <mergeCell ref="G13:G14"/>
    <mergeCell ref="G15:G16"/>
    <mergeCell ref="G17:G19"/>
    <mergeCell ref="B13:B14"/>
    <mergeCell ref="C13:C14"/>
    <mergeCell ref="D13:D14"/>
    <mergeCell ref="F13:F14"/>
    <mergeCell ref="B17:B19"/>
    <mergeCell ref="C17:C19"/>
    <mergeCell ref="D17:D19"/>
    <mergeCell ref="F17:F19"/>
    <mergeCell ref="B15:B16"/>
    <mergeCell ref="C15:C16"/>
    <mergeCell ref="D15:D16"/>
    <mergeCell ref="F15:F16"/>
    <mergeCell ref="E13:E14"/>
    <mergeCell ref="E15:E16"/>
    <mergeCell ref="E17:E19"/>
  </mergeCells>
  <pageMargins left="0.51181102362204722" right="0.51181102362204722" top="0.35433070866141736" bottom="0.15748031496062992" header="0.11811023622047245" footer="0.11811023622047245"/>
  <pageSetup scale="92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cp:lastPrinted>2018-11-26T15:43:14Z</cp:lastPrinted>
  <dcterms:created xsi:type="dcterms:W3CDTF">2018-11-26T15:00:07Z</dcterms:created>
  <dcterms:modified xsi:type="dcterms:W3CDTF">2018-11-26T19:14:31Z</dcterms:modified>
</cp:coreProperties>
</file>